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ноябрь\"/>
    </mc:Choice>
  </mc:AlternateContent>
  <xr:revisionPtr revIDLastSave="0" documentId="13_ncr:1_{3483F8AC-25EE-4179-AE0B-E7EEAC59F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3" l="1"/>
  <c r="F70" i="3"/>
  <c r="F69" i="3"/>
  <c r="F66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6" i="3"/>
  <c r="F45" i="3"/>
  <c r="F44" i="3"/>
  <c r="F43" i="3"/>
  <c r="F41" i="3"/>
  <c r="F40" i="3"/>
  <c r="F39" i="3"/>
  <c r="F37" i="3"/>
  <c r="F36" i="3"/>
  <c r="F35" i="3"/>
  <c r="F34" i="3"/>
  <c r="F33" i="3"/>
  <c r="F32" i="3"/>
  <c r="F31" i="3"/>
  <c r="F30" i="3"/>
  <c r="F27" i="3"/>
  <c r="F23" i="3"/>
  <c r="F22" i="3"/>
  <c r="F21" i="3"/>
  <c r="F20" i="3"/>
  <c r="F19" i="3"/>
  <c r="F18" i="3"/>
  <c r="F17" i="3"/>
  <c r="F16" i="3"/>
  <c r="F15" i="3"/>
  <c r="F13" i="3"/>
  <c r="F11" i="3"/>
  <c r="F10" i="3"/>
  <c r="F8" i="3"/>
  <c r="F7" i="3"/>
  <c r="F6" i="3"/>
  <c r="F5" i="3"/>
  <c r="F4" i="3"/>
  <c r="E55" i="3"/>
  <c r="E23" i="3"/>
  <c r="D70" i="3"/>
  <c r="D66" i="3"/>
  <c r="D61" i="3"/>
  <c r="D55" i="3"/>
  <c r="D52" i="3"/>
  <c r="D43" i="3"/>
  <c r="D40" i="3"/>
  <c r="D34" i="3"/>
  <c r="D23" i="3"/>
  <c r="D19" i="3"/>
  <c r="D16" i="3"/>
  <c r="H71" i="3"/>
  <c r="G71" i="3"/>
  <c r="H70" i="3"/>
  <c r="H69" i="3"/>
  <c r="G69" i="3"/>
  <c r="H68" i="3"/>
  <c r="G68" i="3"/>
  <c r="H67" i="3"/>
  <c r="G67" i="3"/>
  <c r="H65" i="3"/>
  <c r="G65" i="3"/>
  <c r="H64" i="3"/>
  <c r="G64" i="3"/>
  <c r="H63" i="3"/>
  <c r="G63" i="3"/>
  <c r="H62" i="3"/>
  <c r="G62" i="3"/>
  <c r="H60" i="3"/>
  <c r="G60" i="3"/>
  <c r="H59" i="3"/>
  <c r="G59" i="3"/>
  <c r="H58" i="3"/>
  <c r="G58" i="3"/>
  <c r="H56" i="3"/>
  <c r="G56" i="3"/>
  <c r="H54" i="3"/>
  <c r="G54" i="3"/>
  <c r="H53" i="3"/>
  <c r="G53" i="3"/>
  <c r="H51" i="3"/>
  <c r="G51" i="3"/>
  <c r="H50" i="3"/>
  <c r="G50" i="3"/>
  <c r="H46" i="3"/>
  <c r="G46" i="3"/>
  <c r="H45" i="3"/>
  <c r="G45" i="3"/>
  <c r="H44" i="3"/>
  <c r="G44" i="3"/>
  <c r="H41" i="3"/>
  <c r="G41" i="3"/>
  <c r="H39" i="3"/>
  <c r="G39" i="3"/>
  <c r="H37" i="3"/>
  <c r="G37" i="3"/>
  <c r="H36" i="3"/>
  <c r="G36" i="3"/>
  <c r="H35" i="3"/>
  <c r="G35" i="3"/>
  <c r="H33" i="3"/>
  <c r="G33" i="3"/>
  <c r="H32" i="3"/>
  <c r="G32" i="3"/>
  <c r="H31" i="3"/>
  <c r="G31" i="3"/>
  <c r="H30" i="3"/>
  <c r="G30" i="3"/>
  <c r="H27" i="3"/>
  <c r="G27" i="3"/>
  <c r="H22" i="3"/>
  <c r="G22" i="3"/>
  <c r="H21" i="3"/>
  <c r="G21" i="3"/>
  <c r="H20" i="3"/>
  <c r="G20" i="3"/>
  <c r="H18" i="3"/>
  <c r="G18" i="3"/>
  <c r="H17" i="3"/>
  <c r="G17" i="3"/>
  <c r="H15" i="3"/>
  <c r="G15" i="3"/>
  <c r="H13" i="3"/>
  <c r="G13" i="3"/>
  <c r="H11" i="3"/>
  <c r="G11" i="3"/>
  <c r="H10" i="3"/>
  <c r="G10" i="3"/>
  <c r="H8" i="3"/>
  <c r="G8" i="3"/>
  <c r="H7" i="3"/>
  <c r="G7" i="3"/>
  <c r="H6" i="3"/>
  <c r="G6" i="3"/>
  <c r="D5" i="3"/>
  <c r="D4" i="3" l="1"/>
  <c r="C5" i="3"/>
  <c r="C23" i="3"/>
  <c r="C34" i="3" l="1"/>
  <c r="I66" i="3" l="1"/>
  <c r="I61" i="3"/>
  <c r="I55" i="3"/>
  <c r="I52" i="3"/>
  <c r="I43" i="3"/>
  <c r="I40" i="3"/>
  <c r="I34" i="3"/>
  <c r="I23" i="3"/>
  <c r="I19" i="3"/>
  <c r="I16" i="3"/>
  <c r="I5" i="3"/>
  <c r="I4" i="3" l="1"/>
  <c r="C66" i="3"/>
  <c r="E66" i="3" l="1"/>
  <c r="H66" i="3" l="1"/>
  <c r="G66" i="3"/>
  <c r="C70" i="3"/>
  <c r="G70" i="3" s="1"/>
  <c r="C52" i="3" l="1"/>
  <c r="E52" i="3"/>
  <c r="G52" i="3" l="1"/>
  <c r="H52" i="3"/>
  <c r="E61" i="3"/>
  <c r="C61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H43" i="3"/>
  <c r="G43" i="3"/>
  <c r="H61" i="3"/>
  <c r="G61" i="3"/>
  <c r="G40" i="3"/>
  <c r="H40" i="3"/>
  <c r="H55" i="3"/>
  <c r="G55" i="3"/>
  <c r="H34" i="3"/>
  <c r="G34" i="3"/>
  <c r="G23" i="3"/>
  <c r="H23" i="3"/>
  <c r="G19" i="3"/>
  <c r="H19" i="3"/>
  <c r="G16" i="3"/>
  <c r="H16" i="3"/>
  <c r="H5" i="3"/>
  <c r="G5" i="3"/>
  <c r="G4" i="3" l="1"/>
  <c r="H4" i="3"/>
</calcChain>
</file>

<file path=xl/sharedStrings.xml><?xml version="1.0" encoding="utf-8"?>
<sst xmlns="http://schemas.openxmlformats.org/spreadsheetml/2006/main" count="146" uniqueCount="146">
  <si>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</si>
  <si>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</si>
  <si>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</si>
  <si>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</si>
  <si>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</si>
  <si>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</si>
  <si>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</si>
  <si>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</si>
  <si>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</si>
  <si>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</si>
  <si>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</si>
  <si>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</si>
  <si>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</si>
  <si>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</si>
  <si>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</si>
  <si>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</si>
  <si>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</si>
  <si>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</si>
  <si>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</si>
  <si>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</si>
  <si>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</si>
  <si>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</si>
  <si>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</si>
  <si>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</si>
  <si>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</si>
  <si>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</si>
  <si>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</si>
  <si>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</si>
  <si>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</si>
  <si>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</si>
  <si>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</si>
  <si>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</si>
  <si>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</si>
  <si>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</si>
  <si>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</si>
  <si>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</si>
  <si>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</si>
  <si>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</si>
  <si>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</si>
  <si>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</si>
  <si>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</si>
  <si>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</si>
  <si>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</si>
  <si>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</si>
  <si>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</si>
  <si>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</si>
  <si>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</si>
  <si>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</si>
  <si>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</si>
  <si>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</si>
  <si>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</si>
  <si>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</si>
  <si>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</si>
  <si>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</si>
  <si>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</si>
  <si>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</si>
  <si>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</si>
  <si>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</si>
  <si>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</si>
  <si>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</si>
  <si>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</si>
  <si>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</si>
  <si>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</si>
  <si>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</si>
  <si>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</si>
  <si>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</si>
  <si>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</si>
  <si>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</si>
  <si>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</si>
  <si>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</si>
  <si>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</si>
  <si>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</si>
  <si>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</si>
  <si>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</si>
  <si>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</si>
  <si>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</si>
  <si>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</si>
  <si>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</si>
  <si>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</si>
  <si>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</si>
  <si>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</si>
  <si>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</si>
  <si>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</si>
  <si>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</si>
  <si>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</si>
  <si>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</si>
  <si>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</si>
  <si>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</si>
  <si>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</si>
  <si>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</si>
  <si>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</si>
  <si>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</si>
  <si>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</si>
  <si>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</si>
  <si>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</si>
  <si>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</si>
  <si>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</si>
  <si>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</si>
  <si>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</si>
  <si>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</si>
  <si>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</si>
  <si>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</si>
  <si>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</si>
  <si>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</si>
  <si>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</si>
  <si>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</si>
  <si>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</si>
  <si>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</si>
  <si>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</si>
  <si>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</si>
  <si>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</si>
  <si>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</si>
  <si>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</si>
  <si>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</si>
  <si>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</si>
  <si>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</si>
  <si>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</si>
  <si>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</si>
  <si>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</si>
  <si>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</si>
  <si>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</si>
  <si>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</si>
  <si>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</si>
  <si>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</si>
  <si>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</si>
  <si>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</si>
  <si>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</si>
  <si>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</si>
  <si>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</si>
  <si>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</si>
  <si>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</si>
  <si>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</si>
  <si>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</si>
  <si>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</si>
  <si>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</si>
  <si>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</si>
  <si>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</si>
  <si>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</si>
  <si>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</si>
  <si>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</si>
  <si>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</si>
  <si>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01.12.2024)</t>
  </si>
  <si>
    <t xml:space="preserve">Плановые значения (согласно отчета об исполнении бюджета) на 01.12.2024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</si>
  <si>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01.12.2024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</si>
  <si>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01.12.2023</t>
    </r>
    <r>
      <rPr>
        <b/>
        <sz val="9"/>
        <color rgb="FF000000"/>
        <rFont val="Times New Roman"/>
        <family val="1"/>
        <charset val="204"/>
      </rPr>
      <t>, тыс. руб.</t>
    </r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</si>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</sst>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6" width="10.7109375" customWidth="1"/>
    <col min="7" max="8" width="12.5703125" customWidth="1"/>
    <col min="9" max="9" width="15.42578125" customWidth="1"/>
  </cols>
  <sheetData>
    <row r="1" spans="1:15" ht="53.25" customHeight="1" x14ac:dyDescent="0.25">
      <c r="A1" s="50" t="s">
        <v>141</v>
      </c>
      <c r="B1" s="50"/>
      <c r="C1" s="50"/>
      <c r="D1" s="50"/>
      <c r="E1" s="50"/>
      <c r="F1" s="50"/>
      <c r="G1" s="50"/>
      <c r="H1" s="50"/>
      <c r="I1" s="50"/>
    </row>
    <row r="2" spans="1:15" ht="15.75" thickBot="1" x14ac:dyDescent="0.3">
      <c r="I2" s="15"/>
    </row>
    <row r="3" spans="1:15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142</v>
      </c>
      <c r="E3" s="29" t="s">
        <v>143</v>
      </c>
      <c r="F3" s="49" t="s">
        <v>145</v>
      </c>
      <c r="G3" s="34" t="s">
        <v>139</v>
      </c>
      <c r="H3" s="34" t="s">
        <v>140</v>
      </c>
      <c r="I3" s="29" t="s">
        <v>144</v>
      </c>
    </row>
    <row r="4" spans="1:15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I4" si="0">SUM(D5,D16,D19,D23,D34,D40,D43,D52,D55,D61,D66,D70)</f>
        <v>7547586.4375100015</v>
      </c>
      <c r="E4" s="24">
        <f t="shared" si="0"/>
        <v>5515325.2771300003</v>
      </c>
      <c r="F4" s="51">
        <f>SUM(E4/D4*100)</f>
        <v>73.07402601870092</v>
      </c>
      <c r="G4" s="44">
        <f t="shared" si="0"/>
        <v>-1854629.2823799995</v>
      </c>
      <c r="H4" s="45">
        <f t="shared" si="0"/>
        <v>-2032261.1603800002</v>
      </c>
      <c r="I4" s="24">
        <f t="shared" si="0"/>
        <v>4564460.9927099999</v>
      </c>
      <c r="O4" s="48"/>
    </row>
    <row r="5" spans="1:15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737921.70259999996</v>
      </c>
      <c r="E5" s="8">
        <f>SUM(E6:E15)</f>
        <v>576120.64931000001</v>
      </c>
      <c r="F5" s="51">
        <f t="shared" ref="F5:F66" si="1">SUM(E5/D5*100)</f>
        <v>78.073411756300331</v>
      </c>
      <c r="G5" s="44">
        <f>SUM(E5-C5)</f>
        <v>-162142.56733999995</v>
      </c>
      <c r="H5" s="45">
        <f>SUM(E5-D5)</f>
        <v>-161801.05328999995</v>
      </c>
      <c r="I5" s="8">
        <f>SUM(I6:I15)</f>
        <v>605951.51278999995</v>
      </c>
    </row>
    <row r="6" spans="1:15" ht="24.75" thickBot="1" x14ac:dyDescent="0.3">
      <c r="A6" s="4" t="s">
        <v>3</v>
      </c>
      <c r="B6" s="21" t="s">
        <v>4</v>
      </c>
      <c r="C6" s="25">
        <v>5491.54</v>
      </c>
      <c r="D6" s="25">
        <v>5945.64</v>
      </c>
      <c r="E6" s="10">
        <v>3455.1419500000002</v>
      </c>
      <c r="F6" s="51">
        <f t="shared" si="1"/>
        <v>58.112195659340294</v>
      </c>
      <c r="G6" s="41">
        <f>SUM(E6-C6)</f>
        <v>-2036.3980499999998</v>
      </c>
      <c r="H6" s="42">
        <f>SUM(E6-D6)</f>
        <v>-2490.4980500000001</v>
      </c>
      <c r="I6" s="37">
        <v>3722.9176000000002</v>
      </c>
    </row>
    <row r="7" spans="1:15" ht="36.75" thickBot="1" x14ac:dyDescent="0.3">
      <c r="A7" s="1" t="s">
        <v>5</v>
      </c>
      <c r="B7" s="22" t="s">
        <v>6</v>
      </c>
      <c r="C7" s="26">
        <v>4840.9399999999996</v>
      </c>
      <c r="D7" s="26">
        <v>5018.3600100000003</v>
      </c>
      <c r="E7" s="11">
        <v>2161.7437</v>
      </c>
      <c r="F7" s="51">
        <f t="shared" si="1"/>
        <v>43.076696285087763</v>
      </c>
      <c r="G7" s="39">
        <f>SUM(E7-C7)</f>
        <v>-2679.1962999999996</v>
      </c>
      <c r="H7" s="40">
        <f>SUM(E7-D7)</f>
        <v>-2856.6163100000003</v>
      </c>
      <c r="I7" s="33">
        <v>3404.0968600000001</v>
      </c>
    </row>
    <row r="8" spans="1:15" ht="36.75" thickBot="1" x14ac:dyDescent="0.3">
      <c r="A8" s="1" t="s">
        <v>7</v>
      </c>
      <c r="B8" s="22" t="s">
        <v>8</v>
      </c>
      <c r="C8" s="26">
        <v>323590.82231000002</v>
      </c>
      <c r="D8" s="26">
        <v>338240.38938000001</v>
      </c>
      <c r="E8" s="11">
        <v>260070.67892999999</v>
      </c>
      <c r="F8" s="51">
        <f t="shared" si="1"/>
        <v>76.889303316707299</v>
      </c>
      <c r="G8" s="39">
        <f>SUM(E8-C8)</f>
        <v>-63520.143380000023</v>
      </c>
      <c r="H8" s="40">
        <f>SUM(E8-D8)</f>
        <v>-78169.710450000013</v>
      </c>
      <c r="I8" s="33">
        <v>321731.62476999999</v>
      </c>
    </row>
    <row r="9" spans="1:15" ht="15.75" thickBot="1" x14ac:dyDescent="0.3">
      <c r="A9" s="1" t="s">
        <v>9</v>
      </c>
      <c r="B9" s="22" t="s">
        <v>10</v>
      </c>
      <c r="C9" s="26"/>
      <c r="D9" s="17"/>
      <c r="E9" s="11"/>
      <c r="F9" s="51"/>
      <c r="G9" s="39"/>
      <c r="H9" s="40"/>
      <c r="I9" s="33"/>
    </row>
    <row r="10" spans="1:15" ht="24.75" thickBot="1" x14ac:dyDescent="0.3">
      <c r="A10" s="1" t="s">
        <v>11</v>
      </c>
      <c r="B10" s="22" t="s">
        <v>12</v>
      </c>
      <c r="C10" s="26">
        <v>46336.25</v>
      </c>
      <c r="D10" s="26">
        <v>46427.582499999997</v>
      </c>
      <c r="E10" s="11">
        <v>39564.376179999999</v>
      </c>
      <c r="F10" s="51">
        <f t="shared" si="1"/>
        <v>85.217394595120268</v>
      </c>
      <c r="G10" s="39">
        <f>SUM(E10-C10)</f>
        <v>-6771.8738200000007</v>
      </c>
      <c r="H10" s="40">
        <f>SUM(E10-D10)</f>
        <v>-6863.2063199999975</v>
      </c>
      <c r="I10" s="33">
        <v>32609.368930000001</v>
      </c>
    </row>
    <row r="11" spans="1:15" ht="15.75" thickBot="1" x14ac:dyDescent="0.3">
      <c r="A11" s="1" t="s">
        <v>13</v>
      </c>
      <c r="B11" s="22" t="s">
        <v>14</v>
      </c>
      <c r="C11" s="26">
        <v>5643.1049999999996</v>
      </c>
      <c r="D11" s="26">
        <v>5643.11</v>
      </c>
      <c r="E11" s="11">
        <v>5643.11</v>
      </c>
      <c r="F11" s="51">
        <f t="shared" si="1"/>
        <v>100</v>
      </c>
      <c r="G11" s="39">
        <f>SUM(E11-C11)</f>
        <v>5.0000000001091394E-3</v>
      </c>
      <c r="H11" s="40">
        <f>SUM(E11-D11)</f>
        <v>0</v>
      </c>
      <c r="I11" s="33">
        <v>0</v>
      </c>
    </row>
    <row r="12" spans="1:15" ht="15.75" thickBot="1" x14ac:dyDescent="0.3">
      <c r="A12" s="1" t="s">
        <v>15</v>
      </c>
      <c r="B12" s="22" t="s">
        <v>16</v>
      </c>
      <c r="C12" s="26"/>
      <c r="D12" s="26"/>
      <c r="E12" s="11"/>
      <c r="F12" s="51"/>
      <c r="G12" s="39"/>
      <c r="H12" s="40"/>
      <c r="I12" s="33"/>
    </row>
    <row r="13" spans="1:15" ht="15.75" thickBot="1" x14ac:dyDescent="0.3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51">
        <f t="shared" si="1"/>
        <v>0</v>
      </c>
      <c r="G13" s="39">
        <f>SUM(E13-C13)</f>
        <v>-10000</v>
      </c>
      <c r="H13" s="40">
        <f>SUM(E13-D13)</f>
        <v>-10000</v>
      </c>
      <c r="I13" s="33">
        <v>0</v>
      </c>
    </row>
    <row r="14" spans="1:15" ht="24.75" thickBot="1" x14ac:dyDescent="0.3">
      <c r="A14" s="1" t="s">
        <v>19</v>
      </c>
      <c r="B14" s="22" t="s">
        <v>20</v>
      </c>
      <c r="C14" s="26"/>
      <c r="D14" s="26"/>
      <c r="E14" s="11"/>
      <c r="F14" s="51"/>
      <c r="G14" s="39"/>
      <c r="H14" s="40"/>
      <c r="I14" s="33"/>
    </row>
    <row r="15" spans="1:15" ht="15.75" thickBot="1" x14ac:dyDescent="0.3">
      <c r="A15" s="5" t="s">
        <v>21</v>
      </c>
      <c r="B15" s="23" t="s">
        <v>22</v>
      </c>
      <c r="C15" s="27">
        <v>342360.55933999998</v>
      </c>
      <c r="D15" s="27">
        <v>326646.62070999999</v>
      </c>
      <c r="E15" s="12">
        <v>265225.59855</v>
      </c>
      <c r="F15" s="51">
        <f t="shared" si="1"/>
        <v>81.196492397045134</v>
      </c>
      <c r="G15" s="43">
        <f t="shared" ref="G15:G23" si="2">SUM(E15-C15)</f>
        <v>-77134.960789999983</v>
      </c>
      <c r="H15" s="46">
        <f t="shared" ref="H15:H23" si="3">SUM(E15-D15)</f>
        <v>-61421.022159999993</v>
      </c>
      <c r="I15" s="38">
        <v>244483.50463000001</v>
      </c>
    </row>
    <row r="16" spans="1:15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7040.1903400000001</v>
      </c>
      <c r="F16" s="51">
        <f t="shared" si="1"/>
        <v>77.223774407372915</v>
      </c>
      <c r="G16" s="44">
        <f t="shared" si="2"/>
        <v>-2076.4196600000005</v>
      </c>
      <c r="H16" s="44">
        <f t="shared" si="3"/>
        <v>-2076.4196600000005</v>
      </c>
      <c r="I16" s="8">
        <f>SUM(I17:I18)</f>
        <v>6240.4562500000002</v>
      </c>
    </row>
    <row r="17" spans="1:9" ht="15.75" thickBot="1" x14ac:dyDescent="0.3">
      <c r="A17" s="4" t="s">
        <v>25</v>
      </c>
      <c r="B17" s="21" t="s">
        <v>26</v>
      </c>
      <c r="C17" s="25">
        <v>8588.51</v>
      </c>
      <c r="D17" s="25">
        <v>8588.51</v>
      </c>
      <c r="E17" s="14">
        <v>7040.1903400000001</v>
      </c>
      <c r="F17" s="51">
        <f t="shared" si="1"/>
        <v>81.97219703999879</v>
      </c>
      <c r="G17" s="41">
        <f t="shared" si="2"/>
        <v>-1548.3196600000001</v>
      </c>
      <c r="H17" s="42">
        <f t="shared" si="3"/>
        <v>-1548.3196600000001</v>
      </c>
      <c r="I17" s="35">
        <v>6240.4562500000002</v>
      </c>
    </row>
    <row r="18" spans="1:9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51">
        <f t="shared" si="1"/>
        <v>0</v>
      </c>
      <c r="G18" s="43">
        <f t="shared" si="2"/>
        <v>-528.1</v>
      </c>
      <c r="H18" s="46">
        <f t="shared" si="3"/>
        <v>-528.1</v>
      </c>
      <c r="I18" s="36">
        <v>0</v>
      </c>
    </row>
    <row r="19" spans="1:9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102599.63782999999</v>
      </c>
      <c r="E19" s="8">
        <f>SUM(E20:E22)</f>
        <v>54382.064679999996</v>
      </c>
      <c r="F19" s="51">
        <f t="shared" si="1"/>
        <v>53.004148776925561</v>
      </c>
      <c r="G19" s="44">
        <f t="shared" si="2"/>
        <v>-56801.833180000001</v>
      </c>
      <c r="H19" s="44">
        <f t="shared" si="3"/>
        <v>-48217.573149999997</v>
      </c>
      <c r="I19" s="8">
        <f>SUM(I20:I22)</f>
        <v>41299.768969999997</v>
      </c>
    </row>
    <row r="20" spans="1:9" ht="15.75" thickBot="1" x14ac:dyDescent="0.3">
      <c r="A20" s="4" t="s">
        <v>31</v>
      </c>
      <c r="B20" s="21" t="s">
        <v>137</v>
      </c>
      <c r="C20" s="25">
        <v>4612.5200000000004</v>
      </c>
      <c r="D20" s="25">
        <v>4568.1578600000003</v>
      </c>
      <c r="E20" s="14">
        <v>4425.5978599999999</v>
      </c>
      <c r="F20" s="51">
        <f t="shared" si="1"/>
        <v>96.879267215165797</v>
      </c>
      <c r="G20" s="41">
        <f t="shared" si="2"/>
        <v>-186.92214000000058</v>
      </c>
      <c r="H20" s="42">
        <f t="shared" si="3"/>
        <v>-142.5600000000004</v>
      </c>
      <c r="I20" s="35">
        <v>1357.3045999999999</v>
      </c>
    </row>
    <row r="21" spans="1:9" ht="22.5" customHeight="1" thickBot="1" x14ac:dyDescent="0.3">
      <c r="A21" s="1" t="s">
        <v>33</v>
      </c>
      <c r="B21" s="22" t="s">
        <v>32</v>
      </c>
      <c r="C21" s="26">
        <v>35546.01</v>
      </c>
      <c r="D21" s="26">
        <v>35546.01</v>
      </c>
      <c r="E21" s="11">
        <v>30684.531709999999</v>
      </c>
      <c r="F21" s="51">
        <f t="shared" si="1"/>
        <v>86.323420575192543</v>
      </c>
      <c r="G21" s="39">
        <f t="shared" si="2"/>
        <v>-4861.4782900000027</v>
      </c>
      <c r="H21" s="40">
        <f t="shared" si="3"/>
        <v>-4861.4782900000027</v>
      </c>
      <c r="I21" s="33">
        <v>28801.132259999998</v>
      </c>
    </row>
    <row r="22" spans="1:9" ht="24.75" thickBot="1" x14ac:dyDescent="0.3">
      <c r="A22" s="5" t="s">
        <v>34</v>
      </c>
      <c r="B22" s="23" t="s">
        <v>35</v>
      </c>
      <c r="C22" s="27">
        <v>71025.367859999998</v>
      </c>
      <c r="D22" s="27">
        <v>62485.469969999998</v>
      </c>
      <c r="E22" s="13">
        <v>19271.935109999999</v>
      </c>
      <c r="F22" s="51">
        <f t="shared" si="1"/>
        <v>30.842266400897167</v>
      </c>
      <c r="G22" s="43">
        <f t="shared" si="2"/>
        <v>-51753.43275</v>
      </c>
      <c r="H22" s="46">
        <f t="shared" si="3"/>
        <v>-43213.53486</v>
      </c>
      <c r="I22" s="36">
        <v>11141.332109999999</v>
      </c>
    </row>
    <row r="23" spans="1:9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304869.94002000004</v>
      </c>
      <c r="E23" s="8">
        <f>SUM(E24:E33)</f>
        <v>267274.58660000004</v>
      </c>
      <c r="F23" s="51">
        <f t="shared" si="1"/>
        <v>87.668396097846284</v>
      </c>
      <c r="G23" s="44">
        <f t="shared" si="2"/>
        <v>-17187.493359999964</v>
      </c>
      <c r="H23" s="44">
        <f t="shared" si="3"/>
        <v>-37595.353419999999</v>
      </c>
      <c r="I23" s="8">
        <f>SUM(I24:I33)</f>
        <v>633904.62922999996</v>
      </c>
    </row>
    <row r="24" spans="1:9" ht="15.75" thickBot="1" x14ac:dyDescent="0.3">
      <c r="A24" s="4" t="s">
        <v>38</v>
      </c>
      <c r="B24" s="21" t="s">
        <v>39</v>
      </c>
      <c r="C24" s="25"/>
      <c r="D24" s="16"/>
      <c r="E24" s="14"/>
      <c r="F24" s="51"/>
      <c r="G24" s="41"/>
      <c r="H24" s="42"/>
      <c r="I24" s="35"/>
    </row>
    <row r="25" spans="1:9" ht="15.75" thickBot="1" x14ac:dyDescent="0.3">
      <c r="A25" s="1" t="s">
        <v>40</v>
      </c>
      <c r="B25" s="22" t="s">
        <v>41</v>
      </c>
      <c r="C25" s="26"/>
      <c r="D25" s="17"/>
      <c r="E25" s="11"/>
      <c r="F25" s="51"/>
      <c r="G25" s="39"/>
      <c r="H25" s="40"/>
      <c r="I25" s="33"/>
    </row>
    <row r="26" spans="1:9" ht="15.75" thickBot="1" x14ac:dyDescent="0.3">
      <c r="A26" s="1" t="s">
        <v>42</v>
      </c>
      <c r="B26" s="22" t="s">
        <v>43</v>
      </c>
      <c r="C26" s="26"/>
      <c r="D26" s="17"/>
      <c r="E26" s="11"/>
      <c r="F26" s="51"/>
      <c r="G26" s="39"/>
      <c r="H26" s="40"/>
      <c r="I26" s="33"/>
    </row>
    <row r="27" spans="1:9" ht="15.75" thickBot="1" x14ac:dyDescent="0.3">
      <c r="A27" s="1" t="s">
        <v>44</v>
      </c>
      <c r="B27" s="22" t="s">
        <v>45</v>
      </c>
      <c r="C27" s="26">
        <v>842</v>
      </c>
      <c r="D27" s="26">
        <v>978.03120000000001</v>
      </c>
      <c r="E27" s="11">
        <v>597.83240999999998</v>
      </c>
      <c r="F27" s="51">
        <f t="shared" si="1"/>
        <v>61.12610824685347</v>
      </c>
      <c r="G27" s="39">
        <f>SUM(E27-C27)</f>
        <v>-244.16759000000002</v>
      </c>
      <c r="H27" s="40">
        <f>SUM(E27-D27)</f>
        <v>-380.19879000000003</v>
      </c>
      <c r="I27" s="33">
        <v>414.62009</v>
      </c>
    </row>
    <row r="28" spans="1:9" ht="15.75" thickBot="1" x14ac:dyDescent="0.3">
      <c r="A28" s="1" t="s">
        <v>46</v>
      </c>
      <c r="B28" s="22" t="s">
        <v>47</v>
      </c>
      <c r="C28" s="26"/>
      <c r="D28" s="17"/>
      <c r="E28" s="11"/>
      <c r="F28" s="51"/>
      <c r="G28" s="39"/>
      <c r="H28" s="40"/>
      <c r="I28" s="33"/>
    </row>
    <row r="29" spans="1:9" ht="15.75" thickBot="1" x14ac:dyDescent="0.3">
      <c r="A29" s="1" t="s">
        <v>48</v>
      </c>
      <c r="B29" s="22" t="s">
        <v>49</v>
      </c>
      <c r="C29" s="26"/>
      <c r="D29" s="17"/>
      <c r="E29" s="11"/>
      <c r="F29" s="51"/>
      <c r="G29" s="39"/>
      <c r="H29" s="40"/>
      <c r="I29" s="33"/>
    </row>
    <row r="30" spans="1:9" ht="15.75" thickBot="1" x14ac:dyDescent="0.3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51">
        <f t="shared" si="1"/>
        <v>100</v>
      </c>
      <c r="G30" s="39">
        <f t="shared" ref="G30:G37" si="4">SUM(E30-C30)</f>
        <v>-0.99980000000505242</v>
      </c>
      <c r="H30" s="40">
        <f t="shared" ref="H30:H37" si="5">SUM(E30-D30)</f>
        <v>0</v>
      </c>
      <c r="I30" s="33">
        <v>293754.57769000001</v>
      </c>
    </row>
    <row r="31" spans="1:9" ht="15.75" thickBot="1" x14ac:dyDescent="0.3">
      <c r="A31" s="1" t="s">
        <v>52</v>
      </c>
      <c r="B31" s="22" t="s">
        <v>53</v>
      </c>
      <c r="C31" s="26">
        <v>213374.03596000001</v>
      </c>
      <c r="D31" s="26">
        <v>230322.05538000001</v>
      </c>
      <c r="E31" s="11">
        <v>202072.96660000001</v>
      </c>
      <c r="F31" s="51">
        <f t="shared" si="1"/>
        <v>87.734961494072792</v>
      </c>
      <c r="G31" s="39">
        <f t="shared" si="4"/>
        <v>-11301.069359999994</v>
      </c>
      <c r="H31" s="40">
        <f t="shared" si="5"/>
        <v>-28249.088779999991</v>
      </c>
      <c r="I31" s="33">
        <v>325008.31426999997</v>
      </c>
    </row>
    <row r="32" spans="1:9" ht="15.75" thickBot="1" x14ac:dyDescent="0.3">
      <c r="A32" s="1" t="s">
        <v>54</v>
      </c>
      <c r="B32" s="22" t="s">
        <v>55</v>
      </c>
      <c r="C32" s="26">
        <v>12702.5</v>
      </c>
      <c r="D32" s="26">
        <v>16662.393120000001</v>
      </c>
      <c r="E32" s="11">
        <v>9462.8595399999995</v>
      </c>
      <c r="F32" s="51">
        <f t="shared" si="1"/>
        <v>56.791719363778881</v>
      </c>
      <c r="G32" s="39">
        <f t="shared" si="4"/>
        <v>-3239.6404600000005</v>
      </c>
      <c r="H32" s="40">
        <f t="shared" si="5"/>
        <v>-7199.5335800000012</v>
      </c>
      <c r="I32" s="33">
        <v>5837.2955599999996</v>
      </c>
    </row>
    <row r="33" spans="1:9" ht="15.75" thickBot="1" x14ac:dyDescent="0.3">
      <c r="A33" s="5" t="s">
        <v>56</v>
      </c>
      <c r="B33" s="23" t="s">
        <v>57</v>
      </c>
      <c r="C33" s="27">
        <v>10322.5</v>
      </c>
      <c r="D33" s="27">
        <v>9687.4161199999999</v>
      </c>
      <c r="E33" s="13">
        <v>7920.8838500000002</v>
      </c>
      <c r="F33" s="51">
        <f t="shared" si="1"/>
        <v>81.764670288572276</v>
      </c>
      <c r="G33" s="43">
        <f t="shared" si="4"/>
        <v>-2401.6161499999998</v>
      </c>
      <c r="H33" s="46">
        <f t="shared" si="5"/>
        <v>-1766.5322699999997</v>
      </c>
      <c r="I33" s="36">
        <v>8889.8216200000006</v>
      </c>
    </row>
    <row r="34" spans="1:9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980720.58620000002</v>
      </c>
      <c r="E34" s="8">
        <f>SUM(E35:E39)</f>
        <v>488802.75407000002</v>
      </c>
      <c r="F34" s="51">
        <f t="shared" si="1"/>
        <v>49.841184221895965</v>
      </c>
      <c r="G34" s="44">
        <f t="shared" si="4"/>
        <v>-378470.72927999997</v>
      </c>
      <c r="H34" s="44">
        <f t="shared" si="5"/>
        <v>-491917.83213</v>
      </c>
      <c r="I34" s="8">
        <f>SUM(I35:I39)</f>
        <v>402932.30248999997</v>
      </c>
    </row>
    <row r="35" spans="1:9" ht="15.75" thickBot="1" x14ac:dyDescent="0.3">
      <c r="A35" s="4" t="s">
        <v>60</v>
      </c>
      <c r="B35" s="21" t="s">
        <v>61</v>
      </c>
      <c r="C35" s="25">
        <v>54000</v>
      </c>
      <c r="D35" s="16">
        <v>56180.643889999999</v>
      </c>
      <c r="E35" s="14">
        <v>34690.791590000001</v>
      </c>
      <c r="F35" s="51">
        <f t="shared" si="1"/>
        <v>61.748654319312401</v>
      </c>
      <c r="G35" s="41">
        <f t="shared" si="4"/>
        <v>-19309.208409999999</v>
      </c>
      <c r="H35" s="42">
        <f t="shared" si="5"/>
        <v>-21489.852299999999</v>
      </c>
      <c r="I35" s="35">
        <v>36618.235710000001</v>
      </c>
    </row>
    <row r="36" spans="1:9" ht="15.75" thickBot="1" x14ac:dyDescent="0.3">
      <c r="A36" s="1" t="s">
        <v>62</v>
      </c>
      <c r="B36" s="22" t="s">
        <v>63</v>
      </c>
      <c r="C36" s="26">
        <v>412928.11</v>
      </c>
      <c r="D36" s="26">
        <v>565094.61</v>
      </c>
      <c r="E36" s="11">
        <v>178512.01592999999</v>
      </c>
      <c r="F36" s="51">
        <f t="shared" si="1"/>
        <v>31.58975732046002</v>
      </c>
      <c r="G36" s="39">
        <f t="shared" si="4"/>
        <v>-234416.09406999999</v>
      </c>
      <c r="H36" s="40">
        <f t="shared" si="5"/>
        <v>-386582.59406999999</v>
      </c>
      <c r="I36" s="33">
        <v>0</v>
      </c>
    </row>
    <row r="37" spans="1:9" ht="15.75" thickBot="1" x14ac:dyDescent="0.3">
      <c r="A37" s="1" t="s">
        <v>64</v>
      </c>
      <c r="B37" s="22" t="s">
        <v>65</v>
      </c>
      <c r="C37" s="26">
        <v>398882.37335000001</v>
      </c>
      <c r="D37" s="26">
        <v>357982.33231000003</v>
      </c>
      <c r="E37" s="11">
        <v>274557.91492000001</v>
      </c>
      <c r="F37" s="51">
        <f t="shared" si="1"/>
        <v>76.695940033778697</v>
      </c>
      <c r="G37" s="39">
        <f t="shared" si="4"/>
        <v>-124324.45843</v>
      </c>
      <c r="H37" s="40">
        <f t="shared" si="5"/>
        <v>-83424.417390000017</v>
      </c>
      <c r="I37" s="33">
        <v>365615.21547</v>
      </c>
    </row>
    <row r="38" spans="1:9" ht="24.75" thickBot="1" x14ac:dyDescent="0.3">
      <c r="A38" s="1" t="s">
        <v>66</v>
      </c>
      <c r="B38" s="22" t="s">
        <v>67</v>
      </c>
      <c r="C38" s="26"/>
      <c r="D38" s="17"/>
      <c r="E38" s="11"/>
      <c r="F38" s="51"/>
      <c r="G38" s="39"/>
      <c r="H38" s="40"/>
      <c r="I38" s="33"/>
    </row>
    <row r="39" spans="1:9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1042.03163</v>
      </c>
      <c r="F39" s="51">
        <f t="shared" si="1"/>
        <v>71.225675324675322</v>
      </c>
      <c r="G39" s="43">
        <f>SUM(E39-C39)</f>
        <v>-420.96837000000005</v>
      </c>
      <c r="H39" s="46">
        <f>SUM(E39-D39)</f>
        <v>-420.96837000000005</v>
      </c>
      <c r="I39" s="36">
        <v>698.85131000000001</v>
      </c>
    </row>
    <row r="40" spans="1:9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177.7508</v>
      </c>
      <c r="E40" s="8">
        <f>SUM(E41:E42)</f>
        <v>177.7508</v>
      </c>
      <c r="F40" s="51">
        <f t="shared" si="1"/>
        <v>100</v>
      </c>
      <c r="G40" s="44">
        <f>SUM(E40-C40)</f>
        <v>-122.2492</v>
      </c>
      <c r="H40" s="44">
        <f>SUM(E40-D40)</f>
        <v>0</v>
      </c>
      <c r="I40" s="8">
        <f>SUM(I41:I42)</f>
        <v>146.30959999999999</v>
      </c>
    </row>
    <row r="41" spans="1:9" ht="15.75" thickBot="1" x14ac:dyDescent="0.3">
      <c r="A41" s="4" t="s">
        <v>72</v>
      </c>
      <c r="B41" s="21" t="s">
        <v>73</v>
      </c>
      <c r="C41" s="25">
        <v>300</v>
      </c>
      <c r="D41" s="25">
        <v>177.7508</v>
      </c>
      <c r="E41" s="14">
        <v>177.7508</v>
      </c>
      <c r="F41" s="51">
        <f t="shared" si="1"/>
        <v>100</v>
      </c>
      <c r="G41" s="41">
        <f>SUM(E41-C41)</f>
        <v>-122.2492</v>
      </c>
      <c r="H41" s="42">
        <f>SUM(E41-D41)</f>
        <v>0</v>
      </c>
      <c r="I41" s="35">
        <v>146.30959999999999</v>
      </c>
    </row>
    <row r="42" spans="1:9" ht="15.75" thickBot="1" x14ac:dyDescent="0.3">
      <c r="A42" s="5" t="s">
        <v>74</v>
      </c>
      <c r="B42" s="23" t="s">
        <v>75</v>
      </c>
      <c r="C42" s="27"/>
      <c r="D42" s="18"/>
      <c r="E42" s="13"/>
      <c r="F42" s="51"/>
      <c r="G42" s="43"/>
      <c r="H42" s="46"/>
      <c r="I42" s="36"/>
    </row>
    <row r="43" spans="1:9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4933214.4455000004</v>
      </c>
      <c r="E43" s="8">
        <f>SUM(E44:E51)</f>
        <v>3725120.5938800001</v>
      </c>
      <c r="F43" s="51">
        <f t="shared" si="1"/>
        <v>75.511020958717808</v>
      </c>
      <c r="G43" s="44">
        <f>SUM(E43-C43)</f>
        <v>-1180132.4540599999</v>
      </c>
      <c r="H43" s="44">
        <f>SUM(E43-D43)</f>
        <v>-1208093.8516200003</v>
      </c>
      <c r="I43" s="8">
        <f>SUM(I44:I51)</f>
        <v>2463002.8401600001</v>
      </c>
    </row>
    <row r="44" spans="1:9" ht="15.75" thickBot="1" x14ac:dyDescent="0.3">
      <c r="A44" s="4" t="s">
        <v>78</v>
      </c>
      <c r="B44" s="21" t="s">
        <v>79</v>
      </c>
      <c r="C44" s="25">
        <v>1332428.5577400001</v>
      </c>
      <c r="D44" s="25">
        <v>1322028.6668400001</v>
      </c>
      <c r="E44" s="14">
        <v>1083896.20306</v>
      </c>
      <c r="F44" s="51">
        <f t="shared" si="1"/>
        <v>81.987344922769338</v>
      </c>
      <c r="G44" s="41">
        <f>SUM(E44-C44)</f>
        <v>-248532.35468000011</v>
      </c>
      <c r="H44" s="42">
        <f>SUM(E44-D44)</f>
        <v>-238132.46378000011</v>
      </c>
      <c r="I44" s="35">
        <v>805215.79191999999</v>
      </c>
    </row>
    <row r="45" spans="1:9" ht="15.75" thickBot="1" x14ac:dyDescent="0.3">
      <c r="A45" s="1" t="s">
        <v>80</v>
      </c>
      <c r="B45" s="22" t="s">
        <v>81</v>
      </c>
      <c r="C45" s="26">
        <v>3277409.2892800001</v>
      </c>
      <c r="D45" s="26">
        <v>3311225.3338700002</v>
      </c>
      <c r="E45" s="11">
        <v>2409391.4872300001</v>
      </c>
      <c r="F45" s="51">
        <f t="shared" si="1"/>
        <v>72.76434685929452</v>
      </c>
      <c r="G45" s="39">
        <f>SUM(E45-C45)</f>
        <v>-868017.80205000006</v>
      </c>
      <c r="H45" s="40">
        <f>SUM(E45-D45)</f>
        <v>-901833.84664000012</v>
      </c>
      <c r="I45" s="33">
        <v>1358507.90353</v>
      </c>
    </row>
    <row r="46" spans="1:9" ht="15.75" thickBot="1" x14ac:dyDescent="0.3">
      <c r="A46" s="1" t="s">
        <v>82</v>
      </c>
      <c r="B46" s="22" t="s">
        <v>83</v>
      </c>
      <c r="C46" s="26">
        <v>229030.75511999999</v>
      </c>
      <c r="D46" s="26">
        <v>233367.05512</v>
      </c>
      <c r="E46" s="11">
        <v>172623.12284</v>
      </c>
      <c r="F46" s="51">
        <f t="shared" si="1"/>
        <v>73.970647978239782</v>
      </c>
      <c r="G46" s="39">
        <f>SUM(E46-C46)</f>
        <v>-56407.632279999991</v>
      </c>
      <c r="H46" s="40">
        <f>SUM(E46-D46)</f>
        <v>-60743.932280000008</v>
      </c>
      <c r="I46" s="33">
        <v>236987.1384</v>
      </c>
    </row>
    <row r="47" spans="1:9" ht="15.75" thickBot="1" x14ac:dyDescent="0.3">
      <c r="A47" s="1" t="s">
        <v>84</v>
      </c>
      <c r="B47" s="22" t="s">
        <v>85</v>
      </c>
      <c r="C47" s="26"/>
      <c r="D47" s="17"/>
      <c r="E47" s="11"/>
      <c r="F47" s="51"/>
      <c r="G47" s="39"/>
      <c r="H47" s="40"/>
      <c r="I47" s="33"/>
    </row>
    <row r="48" spans="1:9" ht="24.75" thickBot="1" x14ac:dyDescent="0.3">
      <c r="A48" s="1" t="s">
        <v>86</v>
      </c>
      <c r="B48" s="22" t="s">
        <v>87</v>
      </c>
      <c r="C48" s="26"/>
      <c r="D48" s="17"/>
      <c r="E48" s="11"/>
      <c r="F48" s="51"/>
      <c r="G48" s="39"/>
      <c r="H48" s="40"/>
      <c r="I48" s="33"/>
    </row>
    <row r="49" spans="1:9" ht="15.75" thickBot="1" x14ac:dyDescent="0.3">
      <c r="A49" s="1" t="s">
        <v>88</v>
      </c>
      <c r="B49" s="22" t="s">
        <v>89</v>
      </c>
      <c r="C49" s="26"/>
      <c r="D49" s="17"/>
      <c r="E49" s="11"/>
      <c r="F49" s="51"/>
      <c r="G49" s="39"/>
      <c r="H49" s="40"/>
      <c r="I49" s="33"/>
    </row>
    <row r="50" spans="1:9" ht="15.75" thickBot="1" x14ac:dyDescent="0.3">
      <c r="A50" s="1" t="s">
        <v>90</v>
      </c>
      <c r="B50" s="22" t="s">
        <v>91</v>
      </c>
      <c r="C50" s="26">
        <v>4190</v>
      </c>
      <c r="D50" s="26">
        <v>3979.9163800000001</v>
      </c>
      <c r="E50" s="11">
        <v>3979.9163800000001</v>
      </c>
      <c r="F50" s="51">
        <f t="shared" si="1"/>
        <v>100</v>
      </c>
      <c r="G50" s="39">
        <f t="shared" ref="G50:G56" si="6">SUM(E50-C50)</f>
        <v>-210.08361999999988</v>
      </c>
      <c r="H50" s="40">
        <f t="shared" ref="H50:H56" si="7">SUM(E50-D50)</f>
        <v>0</v>
      </c>
      <c r="I50" s="33">
        <v>569.65</v>
      </c>
    </row>
    <row r="51" spans="1:9" ht="15.75" thickBot="1" x14ac:dyDescent="0.3">
      <c r="A51" s="5" t="s">
        <v>92</v>
      </c>
      <c r="B51" s="23" t="s">
        <v>93</v>
      </c>
      <c r="C51" s="27">
        <v>62194.445800000001</v>
      </c>
      <c r="D51" s="27">
        <v>62613.473290000002</v>
      </c>
      <c r="E51" s="13">
        <v>55229.864370000003</v>
      </c>
      <c r="F51" s="51">
        <f t="shared" si="1"/>
        <v>88.20763562212538</v>
      </c>
      <c r="G51" s="43">
        <f t="shared" si="6"/>
        <v>-6964.5814299999984</v>
      </c>
      <c r="H51" s="46">
        <f t="shared" si="7"/>
        <v>-7383.6089199999988</v>
      </c>
      <c r="I51" s="36">
        <v>61722.356310000003</v>
      </c>
    </row>
    <row r="52" spans="1:9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198458.22558</v>
      </c>
      <c r="E52" s="8">
        <f>SUM(E53:E54)</f>
        <v>163286.47409</v>
      </c>
      <c r="F52" s="51">
        <f t="shared" si="1"/>
        <v>82.277503798489832</v>
      </c>
      <c r="G52" s="44">
        <f t="shared" si="6"/>
        <v>-21861.189199999993</v>
      </c>
      <c r="H52" s="44">
        <f t="shared" si="7"/>
        <v>-35171.751489999995</v>
      </c>
      <c r="I52" s="8">
        <f>SUM(I53:I54)</f>
        <v>148796.00513999999</v>
      </c>
    </row>
    <row r="53" spans="1:9" ht="15.75" thickBot="1" x14ac:dyDescent="0.3">
      <c r="A53" s="4" t="s">
        <v>96</v>
      </c>
      <c r="B53" s="21" t="s">
        <v>97</v>
      </c>
      <c r="C53" s="25">
        <v>168770.41375000001</v>
      </c>
      <c r="D53" s="25">
        <v>180822.68557999999</v>
      </c>
      <c r="E53" s="14">
        <v>150623.39648</v>
      </c>
      <c r="F53" s="51">
        <f t="shared" si="1"/>
        <v>83.298948910567333</v>
      </c>
      <c r="G53" s="41">
        <f t="shared" si="6"/>
        <v>-18147.017270000011</v>
      </c>
      <c r="H53" s="42">
        <f t="shared" si="7"/>
        <v>-30199.289099999995</v>
      </c>
      <c r="I53" s="35">
        <v>142004.12927</v>
      </c>
    </row>
    <row r="54" spans="1:9" ht="15.75" thickBot="1" x14ac:dyDescent="0.3">
      <c r="A54" s="5" t="s">
        <v>98</v>
      </c>
      <c r="B54" s="23" t="s">
        <v>99</v>
      </c>
      <c r="C54" s="27">
        <v>16377.249540000001</v>
      </c>
      <c r="D54" s="27">
        <v>17635.54</v>
      </c>
      <c r="E54" s="13">
        <v>12663.07761</v>
      </c>
      <c r="F54" s="51">
        <f t="shared" si="1"/>
        <v>71.804308855867177</v>
      </c>
      <c r="G54" s="43">
        <f t="shared" si="6"/>
        <v>-3714.1719300000004</v>
      </c>
      <c r="H54" s="46">
        <f t="shared" si="7"/>
        <v>-4972.4623900000006</v>
      </c>
      <c r="I54" s="36">
        <v>6791.8758699999998</v>
      </c>
    </row>
    <row r="55" spans="1:9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92996.4</v>
      </c>
      <c r="E55" s="8">
        <f>SUM(E56:E60)</f>
        <v>72329.230580000003</v>
      </c>
      <c r="F55" s="51">
        <f t="shared" si="1"/>
        <v>77.776376913514937</v>
      </c>
      <c r="G55" s="44">
        <f t="shared" si="6"/>
        <v>-19892.169419999991</v>
      </c>
      <c r="H55" s="44">
        <f t="shared" si="7"/>
        <v>-20667.169419999991</v>
      </c>
      <c r="I55" s="8">
        <f>SUM(I56:I60)</f>
        <v>103205.52776</v>
      </c>
    </row>
    <row r="56" spans="1:9" ht="15.75" thickBot="1" x14ac:dyDescent="0.3">
      <c r="A56" s="4" t="s">
        <v>102</v>
      </c>
      <c r="B56" s="21" t="s">
        <v>103</v>
      </c>
      <c r="C56" s="25">
        <v>8870.4</v>
      </c>
      <c r="D56" s="25">
        <v>8870.4</v>
      </c>
      <c r="E56" s="14">
        <v>6744.8260899999996</v>
      </c>
      <c r="F56" s="51">
        <f t="shared" si="1"/>
        <v>76.037451411435782</v>
      </c>
      <c r="G56" s="41">
        <f t="shared" si="6"/>
        <v>-2125.5739100000001</v>
      </c>
      <c r="H56" s="42">
        <f t="shared" si="7"/>
        <v>-2125.5739100000001</v>
      </c>
      <c r="I56" s="35">
        <v>5812.8826099999997</v>
      </c>
    </row>
    <row r="57" spans="1:9" ht="15.75" thickBot="1" x14ac:dyDescent="0.3">
      <c r="A57" s="1" t="s">
        <v>104</v>
      </c>
      <c r="B57" s="22" t="s">
        <v>105</v>
      </c>
      <c r="C57" s="26"/>
      <c r="D57" s="17"/>
      <c r="E57" s="11"/>
      <c r="F57" s="51"/>
      <c r="G57" s="39"/>
      <c r="H57" s="40"/>
      <c r="I57" s="33"/>
    </row>
    <row r="58" spans="1:9" ht="15.75" thickBot="1" x14ac:dyDescent="0.3">
      <c r="A58" s="1" t="s">
        <v>106</v>
      </c>
      <c r="B58" s="22" t="s">
        <v>107</v>
      </c>
      <c r="C58" s="26">
        <v>5095</v>
      </c>
      <c r="D58" s="26">
        <v>5015</v>
      </c>
      <c r="E58" s="11">
        <v>2543.6149999999998</v>
      </c>
      <c r="F58" s="51">
        <f t="shared" si="1"/>
        <v>50.720139581256227</v>
      </c>
      <c r="G58" s="39">
        <f>SUM(E58-C58)</f>
        <v>-2551.3850000000002</v>
      </c>
      <c r="H58" s="40">
        <f>SUM(E58-D58)</f>
        <v>-2471.3850000000002</v>
      </c>
      <c r="I58" s="33">
        <v>17151.455590000001</v>
      </c>
    </row>
    <row r="59" spans="1:9" ht="15.75" thickBot="1" x14ac:dyDescent="0.3">
      <c r="A59" s="1" t="s">
        <v>108</v>
      </c>
      <c r="B59" s="22" t="s">
        <v>109</v>
      </c>
      <c r="C59" s="26">
        <v>77256</v>
      </c>
      <c r="D59" s="26">
        <v>77891</v>
      </c>
      <c r="E59" s="11">
        <v>62000.789490000003</v>
      </c>
      <c r="F59" s="51">
        <f t="shared" si="1"/>
        <v>79.599426750202213</v>
      </c>
      <c r="G59" s="39">
        <f>SUM(E59-C59)</f>
        <v>-15255.210509999997</v>
      </c>
      <c r="H59" s="40">
        <f>SUM(E59-D59)</f>
        <v>-15890.210509999997</v>
      </c>
      <c r="I59" s="33">
        <v>80131.189559999999</v>
      </c>
    </row>
    <row r="60" spans="1:9" ht="15.75" thickBot="1" x14ac:dyDescent="0.3">
      <c r="A60" s="5" t="s">
        <v>110</v>
      </c>
      <c r="B60" s="23" t="s">
        <v>111</v>
      </c>
      <c r="C60" s="27">
        <v>1000</v>
      </c>
      <c r="D60" s="27">
        <v>1220</v>
      </c>
      <c r="E60" s="13">
        <v>1040</v>
      </c>
      <c r="F60" s="51">
        <f t="shared" si="1"/>
        <v>85.245901639344254</v>
      </c>
      <c r="G60" s="43">
        <f>SUM(E60-C60)</f>
        <v>40</v>
      </c>
      <c r="H60" s="46">
        <f>SUM(E60-D60)</f>
        <v>-180</v>
      </c>
      <c r="I60" s="36">
        <v>110</v>
      </c>
    </row>
    <row r="61" spans="1:9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176486.65613000002</v>
      </c>
      <c r="E61" s="8">
        <f>SUM(E62:E65)</f>
        <v>155007.67402000001</v>
      </c>
      <c r="F61" s="51">
        <f t="shared" si="1"/>
        <v>87.829684928599576</v>
      </c>
      <c r="G61" s="44">
        <f t="shared" ref="G61:G71" si="8">SUM(E61-C61)</f>
        <v>-12092.886439999973</v>
      </c>
      <c r="H61" s="44">
        <f t="shared" ref="H61:H71" si="9">SUM(E61-D61)</f>
        <v>-21478.982110000012</v>
      </c>
      <c r="I61" s="8">
        <f>SUM(I62:I65)</f>
        <v>153574.08999000001</v>
      </c>
    </row>
    <row r="62" spans="1:9" ht="15.75" thickBot="1" x14ac:dyDescent="0.3">
      <c r="A62" s="4" t="s">
        <v>114</v>
      </c>
      <c r="B62" s="21" t="s">
        <v>115</v>
      </c>
      <c r="C62" s="25">
        <v>134411.96</v>
      </c>
      <c r="D62" s="25">
        <v>135189.04873000001</v>
      </c>
      <c r="E62" s="14">
        <v>115628.13932</v>
      </c>
      <c r="F62" s="51">
        <f t="shared" si="1"/>
        <v>85.530699717351283</v>
      </c>
      <c r="G62" s="41">
        <f t="shared" si="8"/>
        <v>-18783.82067999999</v>
      </c>
      <c r="H62" s="42">
        <f t="shared" si="9"/>
        <v>-19560.909410000007</v>
      </c>
      <c r="I62" s="35">
        <v>108293.27724</v>
      </c>
    </row>
    <row r="63" spans="1:9" ht="15.75" thickBot="1" x14ac:dyDescent="0.3">
      <c r="A63" s="1" t="s">
        <v>116</v>
      </c>
      <c r="B63" s="22" t="s">
        <v>117</v>
      </c>
      <c r="C63" s="26">
        <v>12511</v>
      </c>
      <c r="D63" s="26">
        <v>21297.607400000001</v>
      </c>
      <c r="E63" s="11">
        <v>19379.5347</v>
      </c>
      <c r="F63" s="51">
        <f t="shared" si="1"/>
        <v>90.993952212679062</v>
      </c>
      <c r="G63" s="39">
        <f t="shared" si="8"/>
        <v>6868.5347000000002</v>
      </c>
      <c r="H63" s="40">
        <f t="shared" si="9"/>
        <v>-1918.0727000000006</v>
      </c>
      <c r="I63" s="33">
        <v>21735.677520000001</v>
      </c>
    </row>
    <row r="64" spans="1:9" ht="15.75" thickBot="1" x14ac:dyDescent="0.3">
      <c r="A64" s="1" t="s">
        <v>118</v>
      </c>
      <c r="B64" s="22" t="s">
        <v>119</v>
      </c>
      <c r="C64" s="27">
        <v>20000</v>
      </c>
      <c r="D64" s="27">
        <v>20000</v>
      </c>
      <c r="E64" s="13">
        <v>20000</v>
      </c>
      <c r="F64" s="51">
        <f t="shared" si="1"/>
        <v>100</v>
      </c>
      <c r="G64" s="39">
        <f t="shared" si="8"/>
        <v>0</v>
      </c>
      <c r="H64" s="40">
        <f t="shared" si="9"/>
        <v>0</v>
      </c>
      <c r="I64" s="36">
        <v>18411.099559999999</v>
      </c>
    </row>
    <row r="65" spans="1:9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51"/>
      <c r="G65" s="43">
        <f t="shared" si="8"/>
        <v>-177.60046</v>
      </c>
      <c r="H65" s="46">
        <f t="shared" si="9"/>
        <v>0</v>
      </c>
      <c r="I65" s="36">
        <v>5134.0356700000002</v>
      </c>
    </row>
    <row r="66" spans="1:9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8024.4828500000003</v>
      </c>
      <c r="E66" s="8">
        <f>SUM(E67:E69)</f>
        <v>5783.3087599999999</v>
      </c>
      <c r="F66" s="51">
        <f t="shared" si="1"/>
        <v>72.0707971853912</v>
      </c>
      <c r="G66" s="44">
        <f t="shared" si="8"/>
        <v>-849.29124000000047</v>
      </c>
      <c r="H66" s="44">
        <f t="shared" si="9"/>
        <v>-2241.1740900000004</v>
      </c>
      <c r="I66" s="8">
        <f>SUM(I67:I69)</f>
        <v>5407.55033</v>
      </c>
    </row>
    <row r="67" spans="1:9" ht="15.75" thickBot="1" x14ac:dyDescent="0.3">
      <c r="A67" s="4" t="s">
        <v>124</v>
      </c>
      <c r="B67" s="21" t="s">
        <v>125</v>
      </c>
      <c r="C67" s="25"/>
      <c r="D67" s="16"/>
      <c r="E67" s="14"/>
      <c r="F67" s="51"/>
      <c r="G67" s="41">
        <f t="shared" si="8"/>
        <v>0</v>
      </c>
      <c r="H67" s="42">
        <f t="shared" si="9"/>
        <v>0</v>
      </c>
      <c r="I67" s="35"/>
    </row>
    <row r="68" spans="1:9" ht="15.75" thickBot="1" x14ac:dyDescent="0.3">
      <c r="A68" s="1" t="s">
        <v>126</v>
      </c>
      <c r="B68" s="22" t="s">
        <v>127</v>
      </c>
      <c r="C68" s="26"/>
      <c r="D68" s="17"/>
      <c r="E68" s="11"/>
      <c r="F68" s="51"/>
      <c r="G68" s="39">
        <f t="shared" si="8"/>
        <v>0</v>
      </c>
      <c r="H68" s="40">
        <f t="shared" si="9"/>
        <v>0</v>
      </c>
      <c r="I68" s="33"/>
    </row>
    <row r="69" spans="1:9" ht="15.75" thickBot="1" x14ac:dyDescent="0.3">
      <c r="A69" s="5" t="s">
        <v>128</v>
      </c>
      <c r="B69" s="23" t="s">
        <v>129</v>
      </c>
      <c r="C69" s="27">
        <v>6632.6</v>
      </c>
      <c r="D69" s="27">
        <v>8024.4828500000003</v>
      </c>
      <c r="E69" s="13">
        <v>5783.3087599999999</v>
      </c>
      <c r="F69" s="51">
        <f t="shared" ref="F69:F71" si="10">SUM(E69/D69*100)</f>
        <v>72.0707971853912</v>
      </c>
      <c r="G69" s="43">
        <f t="shared" si="8"/>
        <v>-849.29124000000047</v>
      </c>
      <c r="H69" s="46">
        <f t="shared" si="9"/>
        <v>-2241.1740900000004</v>
      </c>
      <c r="I69" s="36">
        <v>5407.55033</v>
      </c>
    </row>
    <row r="70" spans="1:9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51">
        <f t="shared" si="10"/>
        <v>0</v>
      </c>
      <c r="G70" s="44">
        <f t="shared" si="8"/>
        <v>-3000</v>
      </c>
      <c r="H70" s="44">
        <f t="shared" si="9"/>
        <v>-3000</v>
      </c>
      <c r="I70" s="8">
        <v>0</v>
      </c>
    </row>
    <row r="71" spans="1:9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51">
        <f t="shared" si="10"/>
        <v>0</v>
      </c>
      <c r="G71" s="41">
        <f t="shared" si="8"/>
        <v>-3000</v>
      </c>
      <c r="H71" s="47">
        <f t="shared" si="9"/>
        <v>-3000</v>
      </c>
      <c r="I71" s="32">
        <v>0</v>
      </c>
    </row>
    <row r="72" spans="1:9" x14ac:dyDescent="0.25">
      <c r="A72" s="2"/>
    </row>
    <row r="73" spans="1:9" x14ac:dyDescent="0.25">
      <c r="A73" s="3" t="s">
        <v>136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2024-12-09T13:36:44Z</cp:lastPrinted>
  <dcterms:created xsi:type="dcterms:W3CDTF">2017-12-11T14:03:53Z</dcterms:created>
  <dcterms:modified xsi:type="dcterms:W3CDTF">2024-12-09T13:50:59Z</dcterms:modified>
</cp:coreProperties>
</file>